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C:\Users\jonet\Documents\div\2023\"/>
    </mc:Choice>
  </mc:AlternateContent>
  <xr:revisionPtr revIDLastSave="1" documentId="13_ncr:1_{6AC50DDB-EF4F-4116-B255-E4C0DE5C8580}" xr6:coauthVersionLast="47" xr6:coauthVersionMax="47" xr10:uidLastSave="{54176A7E-447B-42A0-8420-0360FE98E62D}"/>
  <bookViews>
    <workbookView xWindow="20055" yWindow="690" windowWidth="26325" windowHeight="29550" xr2:uid="{00000000-000D-0000-FFFF-FFFF00000000}"/>
  </bookViews>
  <sheets>
    <sheet name="Sheet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E9" i="1"/>
  <c r="D9" i="1"/>
  <c r="F27" i="1"/>
  <c r="F9" i="1"/>
  <c r="C23" i="1"/>
  <c r="C9" i="1"/>
  <c r="C27" i="1" l="1"/>
  <c r="E27" i="1"/>
  <c r="D27" i="1"/>
  <c r="F23" i="1"/>
  <c r="F18" i="1"/>
  <c r="F16" i="1"/>
  <c r="F15" i="1"/>
  <c r="F13" i="1"/>
  <c r="F12" i="1"/>
  <c r="D29" i="1" l="1"/>
  <c r="E29" i="1"/>
  <c r="F29" i="1"/>
</calcChain>
</file>

<file path=xl/sharedStrings.xml><?xml version="1.0" encoding="utf-8"?>
<sst xmlns="http://schemas.openxmlformats.org/spreadsheetml/2006/main" count="22" uniqueCount="21">
  <si>
    <t>Langtidsbudsjett Universitas</t>
  </si>
  <si>
    <t>Kontoområde</t>
  </si>
  <si>
    <t>Budsjett 2023</t>
  </si>
  <si>
    <t>Driftsinntekter</t>
  </si>
  <si>
    <t>Annonseinntekter</t>
  </si>
  <si>
    <t>Offentlige tilskudd</t>
  </si>
  <si>
    <t>Sum Driftsinntekter</t>
  </si>
  <si>
    <t>Driftskostnader</t>
  </si>
  <si>
    <t>Produksjonskostnader</t>
  </si>
  <si>
    <t>Lønnskostnader</t>
  </si>
  <si>
    <t>Personalkostnader</t>
  </si>
  <si>
    <t>Distribusjonskostnader</t>
  </si>
  <si>
    <t>Kontorkostnader</t>
  </si>
  <si>
    <t>Eksterne tjenester</t>
  </si>
  <si>
    <t>Reisekostnader</t>
  </si>
  <si>
    <t>Forsikringer</t>
  </si>
  <si>
    <t>Andre kostnader</t>
  </si>
  <si>
    <t>Sum driftskostnader</t>
  </si>
  <si>
    <t>Finansposter</t>
  </si>
  <si>
    <t>Årsresultat</t>
  </si>
  <si>
    <t>Egenkapital: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</si>
</sst>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29"/>
  <sheetViews>
    <sheetView tabSelected="1" topLeftCell="A15" zoomScaleNormal="100" workbookViewId="0">
      <selection activeCell="D32" sqref="D32"/>
    </sheetView>
  </sheetViews>
  <sheetFormatPr defaultColWidth="9.140625" defaultRowHeight="15"/>
  <cols>
    <col min="1" max="1" width="1.7109375" customWidth="1"/>
    <col min="2" max="2" width="23.140625" customWidth="1"/>
    <col min="3" max="4" width="15.28515625" customWidth="1"/>
    <col min="5" max="5" width="14.85546875" customWidth="1"/>
    <col min="6" max="6" width="14.7109375" customWidth="1"/>
  </cols>
  <sheetData>
    <row r="3" spans="2:6">
      <c r="B3" t="s">
        <v>0</v>
      </c>
    </row>
    <row r="5" spans="2:6">
      <c r="B5" t="s">
        <v>1</v>
      </c>
      <c r="C5" t="s">
        <v>2</v>
      </c>
      <c r="D5">
        <v>2024</v>
      </c>
      <c r="E5">
        <v>2025</v>
      </c>
      <c r="F5">
        <v>2026</v>
      </c>
    </row>
    <row r="6" spans="2:6">
      <c r="B6" t="s">
        <v>3</v>
      </c>
      <c r="C6" s="1"/>
      <c r="D6" s="1"/>
      <c r="E6" s="1"/>
      <c r="F6" s="1"/>
    </row>
    <row r="7" spans="2:6">
      <c r="B7" t="s">
        <v>4</v>
      </c>
      <c r="C7" s="1">
        <v>610000</v>
      </c>
      <c r="D7" s="1">
        <v>650000</v>
      </c>
      <c r="E7" s="1">
        <v>650000</v>
      </c>
      <c r="F7" s="1">
        <v>675000</v>
      </c>
    </row>
    <row r="8" spans="2:6">
      <c r="B8" t="s">
        <v>5</v>
      </c>
      <c r="C8" s="1">
        <v>3410000</v>
      </c>
      <c r="D8" s="1">
        <v>3300000</v>
      </c>
      <c r="E8" s="1">
        <v>3350000</v>
      </c>
      <c r="F8" s="1">
        <v>3375000</v>
      </c>
    </row>
    <row r="9" spans="2:6">
      <c r="B9" t="s">
        <v>6</v>
      </c>
      <c r="C9" s="1">
        <f>SUM(C7:C8)</f>
        <v>4020000</v>
      </c>
      <c r="D9" s="1">
        <f>SUM(D7:D8)</f>
        <v>3950000</v>
      </c>
      <c r="E9" s="1">
        <f>SUM(E7:E8)</f>
        <v>4000000</v>
      </c>
      <c r="F9" s="1">
        <f>SUM(F7:F8)</f>
        <v>4050000</v>
      </c>
    </row>
    <row r="10" spans="2:6">
      <c r="C10" s="1"/>
      <c r="D10" s="1"/>
      <c r="E10" s="1"/>
      <c r="F10" s="1"/>
    </row>
    <row r="11" spans="2:6">
      <c r="B11" t="s">
        <v>7</v>
      </c>
      <c r="C11" s="1"/>
      <c r="D11" s="1"/>
      <c r="E11" s="1"/>
      <c r="F11" s="1"/>
    </row>
    <row r="12" spans="2:6">
      <c r="B12" t="s">
        <v>8</v>
      </c>
      <c r="C12" s="1">
        <v>640000</v>
      </c>
      <c r="D12" s="1">
        <v>698508.97</v>
      </c>
      <c r="E12" s="1">
        <v>715622.44</v>
      </c>
      <c r="F12" s="1">
        <f>E12*1.025</f>
        <v>733513.00099999993</v>
      </c>
    </row>
    <row r="13" spans="2:6">
      <c r="B13" t="s">
        <v>9</v>
      </c>
      <c r="C13" s="1">
        <v>2329500</v>
      </c>
      <c r="D13" s="1">
        <v>2241143.54</v>
      </c>
      <c r="E13" s="1">
        <v>2263554.98</v>
      </c>
      <c r="F13" s="1">
        <f>E13*1.02</f>
        <v>2308826.0795999998</v>
      </c>
    </row>
    <row r="14" spans="2:6">
      <c r="B14" t="s">
        <v>10</v>
      </c>
      <c r="C14" s="1">
        <v>40000</v>
      </c>
      <c r="D14" s="1">
        <v>40000</v>
      </c>
      <c r="E14" s="1">
        <v>40000</v>
      </c>
      <c r="F14" s="1">
        <v>40000</v>
      </c>
    </row>
    <row r="15" spans="2:6">
      <c r="B15" t="s">
        <v>11</v>
      </c>
      <c r="C15" s="1">
        <v>428000</v>
      </c>
      <c r="D15" s="1">
        <v>430756.25</v>
      </c>
      <c r="E15" s="1">
        <v>441525.16</v>
      </c>
      <c r="F15" s="1">
        <f>E15*1.025</f>
        <v>452563.28899999993</v>
      </c>
    </row>
    <row r="16" spans="2:6">
      <c r="B16" t="s">
        <v>7</v>
      </c>
      <c r="C16" s="1">
        <v>283000</v>
      </c>
      <c r="D16" s="1">
        <v>188609.47</v>
      </c>
      <c r="E16" s="1">
        <v>191438.61</v>
      </c>
      <c r="F16" s="1">
        <f>E16*1.01</f>
        <v>193352.99609999999</v>
      </c>
    </row>
    <row r="17" spans="2:6">
      <c r="B17" t="s">
        <v>12</v>
      </c>
      <c r="C17" s="1">
        <v>9500</v>
      </c>
      <c r="D17" s="1">
        <v>20500</v>
      </c>
      <c r="E17" s="1">
        <v>20500</v>
      </c>
      <c r="F17" s="1">
        <v>20500</v>
      </c>
    </row>
    <row r="18" spans="2:6">
      <c r="B18" t="s">
        <v>13</v>
      </c>
      <c r="C18" s="1">
        <v>208500</v>
      </c>
      <c r="D18" s="1">
        <v>186252.5</v>
      </c>
      <c r="E18" s="1">
        <v>189046.29</v>
      </c>
      <c r="F18" s="1">
        <f>E18*1.01</f>
        <v>190936.75290000002</v>
      </c>
    </row>
    <row r="19" spans="2:6">
      <c r="B19" t="s">
        <v>14</v>
      </c>
      <c r="C19" s="1">
        <v>40000</v>
      </c>
      <c r="D19" s="1">
        <v>60000</v>
      </c>
      <c r="E19" s="1">
        <v>60000</v>
      </c>
      <c r="F19" s="1">
        <v>60000</v>
      </c>
    </row>
    <row r="20" spans="2:6">
      <c r="B20" t="s">
        <v>15</v>
      </c>
      <c r="C20" s="1">
        <v>11500</v>
      </c>
      <c r="D20" s="1">
        <v>11500</v>
      </c>
      <c r="E20" s="1">
        <v>11500</v>
      </c>
      <c r="F20" s="1">
        <v>11500</v>
      </c>
    </row>
    <row r="21" spans="2:6">
      <c r="B21" t="s">
        <v>16</v>
      </c>
      <c r="C21" s="1">
        <v>21020</v>
      </c>
      <c r="D21" s="1">
        <v>21020</v>
      </c>
      <c r="E21" s="1">
        <v>21020</v>
      </c>
      <c r="F21" s="1">
        <v>21020</v>
      </c>
    </row>
    <row r="22" spans="2:6">
      <c r="C22" s="1"/>
      <c r="D22" s="1"/>
      <c r="E22" s="1"/>
      <c r="F22" s="1"/>
    </row>
    <row r="23" spans="2:6">
      <c r="B23" t="s">
        <v>17</v>
      </c>
      <c r="C23" s="1">
        <f>SUM(C12:C22)</f>
        <v>4011020</v>
      </c>
      <c r="D23" s="1">
        <v>3898290.73</v>
      </c>
      <c r="E23" s="1">
        <v>3954207.47</v>
      </c>
      <c r="F23" s="1">
        <f>SUM(F12:F22)</f>
        <v>4032212.1186000002</v>
      </c>
    </row>
    <row r="24" spans="2:6">
      <c r="C24" s="1"/>
      <c r="D24" s="1"/>
      <c r="E24" s="1"/>
      <c r="F24" s="1"/>
    </row>
    <row r="25" spans="2:6">
      <c r="B25" t="s">
        <v>18</v>
      </c>
      <c r="C25" s="1">
        <v>500</v>
      </c>
      <c r="D25" s="1">
        <v>500</v>
      </c>
      <c r="E25" s="1">
        <v>500</v>
      </c>
      <c r="F25" s="1">
        <v>500</v>
      </c>
    </row>
    <row r="26" spans="2:6">
      <c r="C26" s="1"/>
      <c r="D26" s="1"/>
      <c r="E26" s="1"/>
      <c r="F26" s="1"/>
    </row>
    <row r="27" spans="2:6">
      <c r="B27" t="s">
        <v>19</v>
      </c>
      <c r="C27" s="1">
        <f>C9-C23</f>
        <v>8980</v>
      </c>
      <c r="D27" s="1">
        <f>D9-D23</f>
        <v>51709.270000000019</v>
      </c>
      <c r="E27" s="1">
        <f>E9-E23</f>
        <v>45792.529999999795</v>
      </c>
      <c r="F27" s="1">
        <f>F9-F23</f>
        <v>17787.881399999838</v>
      </c>
    </row>
    <row r="28" spans="2:6">
      <c r="C28" s="1"/>
      <c r="D28" s="1"/>
      <c r="E28" s="1"/>
      <c r="F28" s="1"/>
    </row>
    <row r="29" spans="2:6">
      <c r="B29" t="s">
        <v>20</v>
      </c>
      <c r="C29" s="1">
        <f>430774.05
+C27</f>
        <v>439754.05</v>
      </c>
      <c r="D29" s="1">
        <f>C29+D27</f>
        <v>491463.32</v>
      </c>
      <c r="E29" s="1">
        <f>D29+E27</f>
        <v>537255.84999999986</v>
      </c>
      <c r="F29" s="1">
        <f>E29+F27</f>
        <v>555043.7313999997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95F7D-BA44-4F84-8A4D-8E25DE34852A}"/>
</file>

<file path=customXml/itemProps2.xml><?xml version="1.0" encoding="utf-8"?>
<ds:datastoreItem xmlns:ds="http://schemas.openxmlformats.org/officeDocument/2006/customXml" ds:itemID="{F2B7DF3F-7FF2-4386-AA24-2A0069402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</dc:creator>
  <cp:keywords/>
  <dc:description/>
  <cp:lastModifiedBy>Frida Margareta Rasmussen</cp:lastModifiedBy>
  <cp:revision/>
  <dcterms:created xsi:type="dcterms:W3CDTF">2015-06-05T18:17:20Z</dcterms:created>
  <dcterms:modified xsi:type="dcterms:W3CDTF">2022-09-22T13:55:18Z</dcterms:modified>
  <cp:category/>
  <cp:contentStatus/>
</cp:coreProperties>
</file>