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 1" sheetId="1" r:id="rId4"/>
  </sheets>
  <definedNames/>
  <calcPr/>
  <extLst>
    <ext uri="GoogleSheetsCustomDataVersion2">
      <go:sheetsCustomData xmlns:go="http://customooxmlschemas.google.com/" r:id="rId5" roundtripDataChecksum="mqqy2TfluvNQZFE9VBNEdDmxC7O55n5ZPs4ezDEdZF4="/>
    </ext>
  </extLst>
</workbook>
</file>

<file path=xl/sharedStrings.xml><?xml version="1.0" encoding="utf-8"?>
<sst xmlns="http://schemas.openxmlformats.org/spreadsheetml/2006/main" count="33" uniqueCount="33">
  <si>
    <t>DRIFSTINNTEKTER</t>
  </si>
  <si>
    <t>Regnskap 2017</t>
  </si>
  <si>
    <t>Regnskap 2018</t>
  </si>
  <si>
    <t>Regnskap 2019</t>
  </si>
  <si>
    <t>Regskap 2020</t>
  </si>
  <si>
    <t>Regnskap 2021</t>
  </si>
  <si>
    <t>Regnskap 2022</t>
  </si>
  <si>
    <t>Regnskap 2023</t>
  </si>
  <si>
    <t>Budsjett 2024</t>
  </si>
  <si>
    <t>Budsjett 2025</t>
  </si>
  <si>
    <t>Budsjett 2026</t>
  </si>
  <si>
    <t>Budsjett 2027</t>
  </si>
  <si>
    <t>Budsjett 2028</t>
  </si>
  <si>
    <t>Støtte/tilskudd</t>
  </si>
  <si>
    <t>Medlemskontingenter og treningsavgifter</t>
  </si>
  <si>
    <t>Leieinntekter (hyttene)</t>
  </si>
  <si>
    <t>Andre inntekter (dugnader, arrangement osv.)</t>
  </si>
  <si>
    <t>Sum driftsinntekt</t>
  </si>
  <si>
    <t>DRIFTSKOSTNADER</t>
  </si>
  <si>
    <t>Varekostnad</t>
  </si>
  <si>
    <t>Avskrivninger</t>
  </si>
  <si>
    <t>Lønnskostnad</t>
  </si>
  <si>
    <t>Annen driftskostnad</t>
  </si>
  <si>
    <t>Sum driftskostnader</t>
  </si>
  <si>
    <t>Driftsresultat</t>
  </si>
  <si>
    <t>Finansinntekter og finanskostnader</t>
  </si>
  <si>
    <t>Annen finansinntekt</t>
  </si>
  <si>
    <t>Annen finanskostnad</t>
  </si>
  <si>
    <t>Netto finansresultat</t>
  </si>
  <si>
    <t>ÅRSRESULTAT</t>
  </si>
  <si>
    <t>Kommentarer</t>
  </si>
  <si>
    <t>Budsjettet inkluderer hyttene. Store deler av budsjettert overskudd går til det.</t>
  </si>
  <si>
    <t xml:space="preserve">Dette er kun et anslag som brukes til søknaden. 35 idretter, to hytter og svært mange årlige arrangementer gjør det vanskelig å være mer konkret. Håper på forståelse for dette.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</si>
</sst>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\ [$kr-414]_-;\-* #,##0.00\ [$kr-414]_-;_-* &quot;-&quot;??\ [$kr-414]_-;_-@"/>
    <numFmt numFmtId="165" formatCode="_-&quot;kr&quot;\ * #,##0.00_-;\-&quot;kr&quot;\ * #,##0.00_-;_-&quot;kr&quot;\ * &quot;-&quot;??_-;_-@"/>
    <numFmt numFmtId="166" formatCode="#,##0.00\ [$kr-414]"/>
  </numFmts>
  <fonts count="7">
    <font>
      <sz val="10.0"/>
      <color rgb="FF000000"/>
      <name val="Arial"/>
      <scheme val="minor"/>
    </font>
    <font>
      <b/>
      <sz val="10.0"/>
      <color theme="1"/>
      <name val="Arial"/>
    </font>
    <font>
      <b/>
      <color theme="1"/>
      <name val="Arial"/>
    </font>
    <font>
      <b/>
      <sz val="10.0"/>
      <color rgb="FF000000"/>
      <name val="Arial"/>
    </font>
    <font>
      <sz val="10.0"/>
      <color theme="1"/>
      <name val="Arial"/>
    </font>
    <font>
      <sz val="10.0"/>
      <color rgb="FF000000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4" numFmtId="164" xfId="0" applyFont="1" applyNumberFormat="1"/>
    <xf borderId="0" fillId="0" fontId="5" numFmtId="165" xfId="0" applyFont="1" applyNumberFormat="1"/>
    <xf borderId="0" fillId="0" fontId="6" numFmtId="166" xfId="0" applyFont="1" applyNumberFormat="1"/>
    <xf borderId="0" fillId="0" fontId="5" numFmtId="165" xfId="0" applyAlignment="1" applyFont="1" applyNumberFormat="1">
      <alignment horizontal="left"/>
    </xf>
    <xf borderId="0" fillId="0" fontId="1" numFmtId="164" xfId="0" applyFont="1" applyNumberFormat="1"/>
    <xf borderId="0" fillId="0" fontId="1" numFmtId="165" xfId="0" applyFont="1" applyNumberFormat="1"/>
    <xf borderId="0" fillId="0" fontId="2" numFmtId="166" xfId="0" applyFont="1" applyNumberFormat="1"/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customschemas.google.com/relationships/workbookmetadata" Target="metadata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4.25"/>
    <col customWidth="1" hidden="1" min="2" max="2" width="15.75"/>
    <col customWidth="1" hidden="1" min="3" max="3" width="15.88"/>
    <col customWidth="1" hidden="1" min="4" max="4" width="14.13"/>
    <col customWidth="1" hidden="1" min="5" max="5" width="17.75"/>
    <col customWidth="1" hidden="1" min="6" max="6" width="13.25"/>
    <col customWidth="1" hidden="1" min="7" max="7" width="14.0"/>
    <col customWidth="1" min="8" max="8" width="15.88"/>
  </cols>
  <sheetData>
    <row r="1" ht="15.75" customHeight="1"/>
    <row r="2" ht="15.75" customHeight="1"/>
    <row r="3" ht="15.75" customHeight="1"/>
    <row r="4" ht="15.75" customHeight="1"/>
    <row r="5" ht="15.75" customHeight="1">
      <c r="A5" s="1" t="s">
        <v>0</v>
      </c>
      <c r="B5" s="2" t="s">
        <v>1</v>
      </c>
      <c r="C5" s="2" t="s">
        <v>2</v>
      </c>
      <c r="D5" s="1" t="s">
        <v>3</v>
      </c>
      <c r="E5" s="2" t="s">
        <v>4</v>
      </c>
      <c r="F5" s="3" t="s">
        <v>5</v>
      </c>
      <c r="G5" s="2" t="s">
        <v>6</v>
      </c>
      <c r="H5" s="2" t="s">
        <v>7</v>
      </c>
      <c r="I5" s="4" t="s">
        <v>8</v>
      </c>
      <c r="J5" s="3" t="s">
        <v>9</v>
      </c>
      <c r="K5" s="3" t="s">
        <v>10</v>
      </c>
      <c r="L5" s="3" t="s">
        <v>11</v>
      </c>
      <c r="M5" s="3" t="s">
        <v>12</v>
      </c>
    </row>
    <row r="6" ht="15.75" customHeight="1">
      <c r="A6" s="5" t="s">
        <v>13</v>
      </c>
      <c r="B6" s="6">
        <v>1058000.0</v>
      </c>
      <c r="C6" s="6">
        <v>1911750.0</v>
      </c>
      <c r="D6" s="7">
        <v>975340.0</v>
      </c>
      <c r="E6" s="6">
        <v>1530330.0</v>
      </c>
      <c r="F6" s="8">
        <v>2227620.0</v>
      </c>
      <c r="G6" s="6">
        <v>2633796.0</v>
      </c>
      <c r="H6" s="6">
        <v>2150394.0</v>
      </c>
      <c r="I6" s="8">
        <v>2350000.0</v>
      </c>
      <c r="J6" s="8">
        <v>2500000.0</v>
      </c>
      <c r="K6" s="8">
        <v>2500000.0</v>
      </c>
      <c r="L6" s="8">
        <v>2500000.0</v>
      </c>
      <c r="M6" s="8">
        <v>2500000.0</v>
      </c>
    </row>
    <row r="7" ht="15.75" customHeight="1">
      <c r="A7" s="5" t="s">
        <v>14</v>
      </c>
      <c r="B7" s="6">
        <v>1875344.0</v>
      </c>
      <c r="C7" s="6">
        <v>1487385.0</v>
      </c>
      <c r="D7" s="7">
        <v>1922617.0</v>
      </c>
      <c r="E7" s="6">
        <v>1947674.0</v>
      </c>
      <c r="F7" s="8">
        <v>1477638.0</v>
      </c>
      <c r="G7" s="6">
        <v>2700854.0</v>
      </c>
      <c r="H7" s="6">
        <v>2599281.0</v>
      </c>
      <c r="I7" s="8">
        <v>2731016.0</v>
      </c>
      <c r="J7" s="8">
        <v>2700000.0</v>
      </c>
      <c r="K7" s="8">
        <v>2700000.0</v>
      </c>
      <c r="L7" s="8">
        <v>2700000.0</v>
      </c>
      <c r="M7" s="8">
        <v>2700000.0</v>
      </c>
    </row>
    <row r="8" ht="15.75" customHeight="1">
      <c r="A8" s="5" t="s">
        <v>15</v>
      </c>
      <c r="B8" s="6">
        <v>440525.0</v>
      </c>
      <c r="C8" s="6">
        <v>683151.0</v>
      </c>
      <c r="D8" s="7">
        <v>231442.0</v>
      </c>
      <c r="E8" s="6">
        <v>58985.0</v>
      </c>
      <c r="F8" s="8">
        <v>65824.0</v>
      </c>
      <c r="G8" s="6">
        <v>177250.0</v>
      </c>
      <c r="H8" s="6">
        <v>447804.0</v>
      </c>
      <c r="I8" s="8">
        <v>555000.0</v>
      </c>
      <c r="J8" s="8">
        <v>555000.0</v>
      </c>
      <c r="K8" s="8">
        <v>555000.0</v>
      </c>
      <c r="L8" s="8">
        <v>555000.0</v>
      </c>
      <c r="M8" s="8">
        <v>555000.0</v>
      </c>
    </row>
    <row r="9" ht="15.75" customHeight="1">
      <c r="A9" s="5" t="s">
        <v>16</v>
      </c>
      <c r="B9" s="6">
        <v>3782340.0</v>
      </c>
      <c r="C9" s="6">
        <v>3567591.0</v>
      </c>
      <c r="D9" s="7">
        <v>1.495181E7</v>
      </c>
      <c r="E9" s="6">
        <v>3371690.0</v>
      </c>
      <c r="F9" s="8">
        <v>2350386.0</v>
      </c>
      <c r="G9" s="6">
        <v>3115909.0</v>
      </c>
      <c r="H9" s="6">
        <v>4017103.0</v>
      </c>
      <c r="I9" s="8">
        <v>3794845.0</v>
      </c>
      <c r="J9" s="8">
        <v>3900000.0</v>
      </c>
      <c r="K9" s="8">
        <v>3900000.0</v>
      </c>
      <c r="L9" s="8">
        <v>3900000.0</v>
      </c>
      <c r="M9" s="8">
        <v>3900000.0</v>
      </c>
    </row>
    <row r="10" ht="15.75" customHeight="1">
      <c r="A10" s="5" t="s">
        <v>17</v>
      </c>
      <c r="B10" s="6">
        <v>7156209.0</v>
      </c>
      <c r="C10" s="6">
        <v>7649877.0</v>
      </c>
      <c r="D10" s="7">
        <f t="shared" ref="D10:K10" si="1">SUM(D6:D9)</f>
        <v>18081209</v>
      </c>
      <c r="E10" s="6">
        <f t="shared" si="1"/>
        <v>6908679</v>
      </c>
      <c r="F10" s="8">
        <f t="shared" si="1"/>
        <v>6121468</v>
      </c>
      <c r="G10" s="6">
        <f t="shared" si="1"/>
        <v>8627809</v>
      </c>
      <c r="H10" s="6">
        <f t="shared" si="1"/>
        <v>9214582</v>
      </c>
      <c r="I10" s="8">
        <f t="shared" si="1"/>
        <v>9430861</v>
      </c>
      <c r="J10" s="8">
        <f t="shared" si="1"/>
        <v>9655000</v>
      </c>
      <c r="K10" s="8">
        <f t="shared" si="1"/>
        <v>9655000</v>
      </c>
      <c r="L10" s="8">
        <f t="shared" ref="L10:M10" si="2">L6+L7+L8+L9</f>
        <v>9655000</v>
      </c>
      <c r="M10" s="8">
        <f t="shared" si="2"/>
        <v>9655000</v>
      </c>
    </row>
    <row r="11" ht="15.75" customHeight="1">
      <c r="B11" s="6"/>
      <c r="C11" s="6"/>
      <c r="D11" s="7"/>
      <c r="E11" s="6"/>
      <c r="G11" s="6"/>
      <c r="H11" s="6"/>
      <c r="I11" s="8"/>
      <c r="L11" s="8"/>
    </row>
    <row r="12" ht="15.75" customHeight="1">
      <c r="A12" s="5" t="s">
        <v>18</v>
      </c>
      <c r="B12" s="6"/>
      <c r="C12" s="6"/>
      <c r="D12" s="7"/>
      <c r="E12" s="6"/>
      <c r="G12" s="6"/>
      <c r="H12" s="6"/>
      <c r="I12" s="8"/>
      <c r="L12" s="8"/>
    </row>
    <row r="13" ht="15.75" customHeight="1">
      <c r="A13" s="5" t="s">
        <v>19</v>
      </c>
      <c r="B13" s="6">
        <v>3759010.0</v>
      </c>
      <c r="C13" s="6">
        <v>3642136.0</v>
      </c>
      <c r="D13" s="7">
        <v>4288142.0</v>
      </c>
      <c r="E13" s="6">
        <v>2544999.0</v>
      </c>
      <c r="F13" s="8">
        <v>3150508.0</v>
      </c>
      <c r="G13" s="6">
        <v>4676546.0</v>
      </c>
      <c r="H13" s="6">
        <v>4496108.0</v>
      </c>
      <c r="I13" s="8"/>
      <c r="L13" s="8"/>
    </row>
    <row r="14" ht="15.75" customHeight="1">
      <c r="A14" s="5" t="s">
        <v>20</v>
      </c>
      <c r="B14" s="6">
        <v>51744.0</v>
      </c>
      <c r="C14" s="6">
        <v>65546.0</v>
      </c>
      <c r="D14" s="7">
        <v>144462.0</v>
      </c>
      <c r="E14" s="6">
        <v>248361.0</v>
      </c>
      <c r="F14" s="8">
        <v>400492.0</v>
      </c>
      <c r="G14" s="6">
        <v>682094.0</v>
      </c>
      <c r="H14" s="6">
        <v>727238.0</v>
      </c>
      <c r="I14" s="8"/>
      <c r="J14" s="8"/>
      <c r="K14" s="8"/>
      <c r="L14" s="8"/>
    </row>
    <row r="15" ht="15.75" customHeight="1">
      <c r="A15" s="5" t="s">
        <v>21</v>
      </c>
      <c r="B15" s="6">
        <v>1168896.0</v>
      </c>
      <c r="C15" s="6">
        <v>1164897.0</v>
      </c>
      <c r="D15" s="9">
        <v>1104298.36</v>
      </c>
      <c r="E15" s="6">
        <v>930328.0</v>
      </c>
      <c r="F15" s="8">
        <v>857072.0</v>
      </c>
      <c r="G15" s="6">
        <v>1230599.0</v>
      </c>
      <c r="H15" s="6">
        <v>1590615.0</v>
      </c>
      <c r="I15" s="8">
        <v>1511353.43</v>
      </c>
      <c r="J15" s="8">
        <v>1500000.0</v>
      </c>
      <c r="K15" s="8">
        <v>1500000.0</v>
      </c>
      <c r="L15" s="8">
        <v>1500000.0</v>
      </c>
      <c r="M15" s="8">
        <v>1500000.0</v>
      </c>
    </row>
    <row r="16" ht="15.75" customHeight="1">
      <c r="A16" s="5" t="s">
        <v>22</v>
      </c>
      <c r="B16" s="6">
        <v>1741805.0</v>
      </c>
      <c r="C16" s="6">
        <v>1632613.0</v>
      </c>
      <c r="D16" s="7">
        <v>1600769.0</v>
      </c>
      <c r="E16" s="6">
        <v>1485366.0</v>
      </c>
      <c r="F16" s="8">
        <v>1563830.0</v>
      </c>
      <c r="G16" s="6">
        <v>2449505.0</v>
      </c>
      <c r="H16" s="6">
        <v>2745676.0</v>
      </c>
      <c r="I16" s="8">
        <v>7953475.25</v>
      </c>
      <c r="J16" s="8">
        <v>8000000.0</v>
      </c>
      <c r="K16" s="8">
        <v>8000000.0</v>
      </c>
      <c r="L16" s="8">
        <v>8000000.0</v>
      </c>
      <c r="M16" s="8">
        <v>8000000.0</v>
      </c>
    </row>
    <row r="17" ht="15.75" customHeight="1">
      <c r="A17" s="5" t="s">
        <v>23</v>
      </c>
      <c r="B17" s="6">
        <v>6721455.0</v>
      </c>
      <c r="C17" s="6">
        <v>6505192.0</v>
      </c>
      <c r="D17" s="7">
        <f t="shared" ref="D17:F17" si="3">SUM(D13:D16)</f>
        <v>7137671.36</v>
      </c>
      <c r="E17" s="6">
        <f t="shared" si="3"/>
        <v>5209054</v>
      </c>
      <c r="F17" s="8">
        <f t="shared" si="3"/>
        <v>5971902</v>
      </c>
      <c r="G17" s="6">
        <f>G13+G14+G15+G16</f>
        <v>9038744</v>
      </c>
      <c r="H17" s="6">
        <f>SUM(H13:H16)</f>
        <v>9559637</v>
      </c>
      <c r="I17" s="8">
        <f>SUM(I15:I16)</f>
        <v>9464828.68</v>
      </c>
      <c r="J17" s="8">
        <f t="shared" ref="J17:K17" si="4">SUM(J14:J16)</f>
        <v>9500000</v>
      </c>
      <c r="K17" s="8">
        <f t="shared" si="4"/>
        <v>9500000</v>
      </c>
      <c r="L17" s="8">
        <f t="shared" ref="L17:M17" si="5">SUM(L15:L16)</f>
        <v>9500000</v>
      </c>
      <c r="M17" s="8">
        <f t="shared" si="5"/>
        <v>9500000</v>
      </c>
    </row>
    <row r="18" ht="15.75" customHeight="1">
      <c r="B18" s="6"/>
      <c r="C18" s="6"/>
      <c r="D18" s="7"/>
      <c r="E18" s="6"/>
      <c r="G18" s="6"/>
      <c r="H18" s="6"/>
      <c r="I18" s="8"/>
      <c r="L18" s="8"/>
      <c r="M18" s="8"/>
    </row>
    <row r="19" ht="15.75" customHeight="1">
      <c r="A19" s="5" t="s">
        <v>24</v>
      </c>
      <c r="B19" s="6">
        <v>434753.0</v>
      </c>
      <c r="C19" s="6">
        <v>1144684.0</v>
      </c>
      <c r="D19" s="7">
        <v>1.0943537E7</v>
      </c>
      <c r="E19" s="6">
        <f t="shared" ref="E19:M19" si="6">E10-E17</f>
        <v>1699625</v>
      </c>
      <c r="F19" s="8">
        <f t="shared" si="6"/>
        <v>149566</v>
      </c>
      <c r="G19" s="6">
        <f t="shared" si="6"/>
        <v>-410935</v>
      </c>
      <c r="H19" s="6">
        <f t="shared" si="6"/>
        <v>-345055</v>
      </c>
      <c r="I19" s="8">
        <f t="shared" si="6"/>
        <v>-33967.68</v>
      </c>
      <c r="J19" s="8">
        <f t="shared" si="6"/>
        <v>155000</v>
      </c>
      <c r="K19" s="8">
        <f t="shared" si="6"/>
        <v>155000</v>
      </c>
      <c r="L19" s="8">
        <f t="shared" si="6"/>
        <v>155000</v>
      </c>
      <c r="M19" s="8">
        <f t="shared" si="6"/>
        <v>155000</v>
      </c>
    </row>
    <row r="20" ht="15.75" customHeight="1">
      <c r="B20" s="6"/>
      <c r="C20" s="6"/>
      <c r="D20" s="7"/>
      <c r="E20" s="6"/>
      <c r="G20" s="6"/>
      <c r="H20" s="6"/>
      <c r="I20" s="8"/>
      <c r="L20" s="8"/>
      <c r="M20" s="8"/>
    </row>
    <row r="21" ht="15.75" customHeight="1">
      <c r="A21" s="5" t="s">
        <v>25</v>
      </c>
      <c r="B21" s="6"/>
      <c r="C21" s="6"/>
      <c r="D21" s="7"/>
      <c r="E21" s="6"/>
      <c r="G21" s="6"/>
      <c r="H21" s="6"/>
      <c r="I21" s="8"/>
      <c r="L21" s="8"/>
      <c r="M21" s="8"/>
    </row>
    <row r="22" ht="15.75" customHeight="1">
      <c r="A22" s="5" t="s">
        <v>26</v>
      </c>
      <c r="B22" s="6">
        <v>3101.0</v>
      </c>
      <c r="C22" s="6">
        <v>12968.0</v>
      </c>
      <c r="D22" s="7">
        <v>14596.0</v>
      </c>
      <c r="E22" s="6">
        <v>13762.0</v>
      </c>
      <c r="F22" s="8">
        <v>12133.0</v>
      </c>
      <c r="G22" s="6">
        <v>15738.0</v>
      </c>
      <c r="H22" s="6">
        <v>25183.0</v>
      </c>
      <c r="I22" s="8">
        <v>15000.0</v>
      </c>
      <c r="J22" s="8">
        <v>15000.0</v>
      </c>
      <c r="K22" s="8">
        <v>15000.0</v>
      </c>
      <c r="L22" s="8">
        <v>15000.0</v>
      </c>
      <c r="M22" s="8">
        <v>15000.0</v>
      </c>
    </row>
    <row r="23" ht="15.75" customHeight="1">
      <c r="A23" s="5" t="s">
        <v>27</v>
      </c>
      <c r="B23" s="6">
        <v>822.0</v>
      </c>
      <c r="C23" s="6">
        <v>1574.0</v>
      </c>
      <c r="D23" s="7">
        <v>2816.0</v>
      </c>
      <c r="E23" s="6">
        <v>973.0</v>
      </c>
      <c r="F23" s="8">
        <v>986.0</v>
      </c>
      <c r="G23" s="6">
        <v>1347.0</v>
      </c>
      <c r="H23" s="6">
        <v>1531.0</v>
      </c>
      <c r="I23" s="8">
        <v>2000.0</v>
      </c>
      <c r="J23" s="8">
        <v>2000.0</v>
      </c>
      <c r="K23" s="8">
        <v>2000.0</v>
      </c>
      <c r="L23" s="8">
        <v>2000.0</v>
      </c>
      <c r="M23" s="8">
        <v>2000.0</v>
      </c>
    </row>
    <row r="24" ht="15.75" customHeight="1">
      <c r="A24" s="5" t="s">
        <v>28</v>
      </c>
      <c r="B24" s="6">
        <v>2279.0</v>
      </c>
      <c r="C24" s="6">
        <v>11393.0</v>
      </c>
      <c r="D24" s="7">
        <f t="shared" ref="D24:E24" si="7">D22-D23</f>
        <v>11780</v>
      </c>
      <c r="E24" s="6">
        <f t="shared" si="7"/>
        <v>12789</v>
      </c>
      <c r="F24" s="8">
        <f>SUM(F22:F23)</f>
        <v>13119</v>
      </c>
      <c r="G24" s="6">
        <f t="shared" ref="G24:J24" si="8">G22-G23</f>
        <v>14391</v>
      </c>
      <c r="H24" s="6">
        <f t="shared" si="8"/>
        <v>23652</v>
      </c>
      <c r="I24" s="8">
        <f t="shared" si="8"/>
        <v>13000</v>
      </c>
      <c r="J24" s="8">
        <f t="shared" si="8"/>
        <v>13000</v>
      </c>
      <c r="K24" s="8">
        <v>13000.0</v>
      </c>
      <c r="L24" s="8">
        <v>13000.0</v>
      </c>
      <c r="M24" s="8">
        <v>13000.0</v>
      </c>
    </row>
    <row r="25" ht="15.75" customHeight="1">
      <c r="B25" s="6"/>
      <c r="C25" s="6"/>
      <c r="D25" s="7"/>
      <c r="E25" s="6"/>
      <c r="G25" s="6"/>
      <c r="H25" s="6"/>
      <c r="I25" s="8"/>
      <c r="K25" s="8"/>
      <c r="L25" s="8"/>
    </row>
    <row r="26" ht="15.75" customHeight="1">
      <c r="A26" s="1" t="s">
        <v>29</v>
      </c>
      <c r="B26" s="10">
        <v>437032.0</v>
      </c>
      <c r="C26" s="10">
        <v>1156077.0</v>
      </c>
      <c r="D26" s="11">
        <v>1.0955317E7</v>
      </c>
      <c r="E26" s="10">
        <f t="shared" ref="E26:K26" si="9">E19+E24</f>
        <v>1712414</v>
      </c>
      <c r="F26" s="12">
        <f t="shared" si="9"/>
        <v>162685</v>
      </c>
      <c r="G26" s="10">
        <f t="shared" si="9"/>
        <v>-396544</v>
      </c>
      <c r="H26" s="10">
        <f t="shared" si="9"/>
        <v>-321403</v>
      </c>
      <c r="I26" s="12">
        <f t="shared" si="9"/>
        <v>-20967.68</v>
      </c>
      <c r="J26" s="12">
        <f t="shared" si="9"/>
        <v>168000</v>
      </c>
      <c r="K26" s="12">
        <f t="shared" si="9"/>
        <v>168000</v>
      </c>
      <c r="L26" s="12">
        <v>13000.0</v>
      </c>
      <c r="M26" s="12">
        <v>13000.0</v>
      </c>
    </row>
    <row r="27" ht="15.75" customHeight="1">
      <c r="E27" s="6"/>
      <c r="F27" s="6"/>
      <c r="G27" s="6"/>
      <c r="H27" s="6"/>
    </row>
    <row r="28" ht="15.75" customHeight="1">
      <c r="E28" s="6"/>
      <c r="F28" s="6"/>
      <c r="G28" s="6"/>
      <c r="H28" s="6"/>
    </row>
    <row r="29" ht="15.75" customHeight="1"/>
    <row r="30" ht="15.75" customHeight="1">
      <c r="A30" s="1" t="s">
        <v>30</v>
      </c>
    </row>
    <row r="31" ht="15.75" customHeight="1">
      <c r="A31" s="5"/>
    </row>
    <row r="32" ht="15.75" customHeight="1">
      <c r="A32" s="5"/>
    </row>
    <row r="33" ht="15.75" customHeight="1">
      <c r="A33" s="5" t="s">
        <v>31</v>
      </c>
    </row>
    <row r="34" ht="15.75" customHeight="1">
      <c r="A34" s="5"/>
    </row>
    <row r="35" ht="15.75" customHeight="1"/>
    <row r="36" ht="15.75" customHeight="1"/>
    <row r="37" ht="15.75" customHeight="1">
      <c r="A37" s="13" t="s">
        <v>32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5AB2C35A3E6E4A9F56AB3AF8CBB469" ma:contentTypeVersion="18" ma:contentTypeDescription="Opprett et nytt dokument." ma:contentTypeScope="" ma:versionID="5e4db341cc10049395beff9094b40b10">
  <xsd:schema xmlns:xsd="http://www.w3.org/2001/XMLSchema" xmlns:xs="http://www.w3.org/2001/XMLSchema" xmlns:p="http://schemas.microsoft.com/office/2006/metadata/properties" xmlns:ns2="cc603450-b882-4f18-a9aa-2c356ea12b90" xmlns:ns3="aa9800fa-2173-4cae-b2cc-1f763c0bbbfc" targetNamespace="http://schemas.microsoft.com/office/2006/metadata/properties" ma:root="true" ma:fieldsID="66bb9e33467155f8d1cbfd2d5bbed269" ns2:_="" ns3:_="">
    <xsd:import namespace="cc603450-b882-4f18-a9aa-2c356ea12b90"/>
    <xsd:import namespace="aa9800fa-2173-4cae-b2cc-1f763c0bb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03450-b882-4f18-a9aa-2c356ea12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c22fd018-c39b-462c-89de-126a365ef1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800fa-2173-4cae-b2cc-1f763c0bbbf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101a037-1bed-41c9-895a-248e9370d4cf}" ma:internalName="TaxCatchAll" ma:showField="CatchAllData" ma:web="aa9800fa-2173-4cae-b2cc-1f763c0bb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C7B6E-2CCC-4BE0-B97A-448105FF42CE}"/>
</file>

<file path=customXml/itemProps2.xml><?xml version="1.0" encoding="utf-8"?>
<ds:datastoreItem xmlns:ds="http://schemas.openxmlformats.org/officeDocument/2006/customXml" ds:itemID="{F0A047BF-F7C5-4A2F-AF83-DAB34FA8A62F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